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svr\public\COMMUNICATIONSHARE\Levies\Levy 2020\"/>
    </mc:Choice>
  </mc:AlternateContent>
  <bookViews>
    <workbookView xWindow="0" yWindow="0" windowWidth="28800" windowHeight="12300"/>
  </bookViews>
  <sheets>
    <sheet name="Board Revised" sheetId="3" r:id="rId1"/>
  </sheets>
  <definedNames>
    <definedName name="_xlnm.Print_Area" localSheetId="0">'Board Revised'!$B$3:$D$28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3" l="1"/>
  <c r="C46" i="3"/>
  <c r="C47" i="3" s="1"/>
  <c r="C41" i="3"/>
  <c r="C34" i="3"/>
  <c r="D40" i="3" s="1"/>
  <c r="D46" i="3" l="1"/>
  <c r="D53" i="3" s="1"/>
  <c r="C61" i="3" l="1"/>
  <c r="D63" i="3"/>
  <c r="D66" i="3" s="1"/>
</calcChain>
</file>

<file path=xl/sharedStrings.xml><?xml version="1.0" encoding="utf-8"?>
<sst xmlns="http://schemas.openxmlformats.org/spreadsheetml/2006/main" count="79" uniqueCount="71">
  <si>
    <t>Amount Backfilled or Fully Funded by Enrichment Levy</t>
  </si>
  <si>
    <t>Description/Detail</t>
  </si>
  <si>
    <t>Delivering Legally Required Special Education Services</t>
  </si>
  <si>
    <t>Positive Behavior Coaches</t>
  </si>
  <si>
    <t>Staff Mentor/Induction Coaches</t>
  </si>
  <si>
    <t>School Nurses and Nursing Support</t>
  </si>
  <si>
    <t xml:space="preserve">Family Partnership/Equity </t>
  </si>
  <si>
    <t>7th Period High School Day (at Issaquah and Skyline)</t>
  </si>
  <si>
    <t>Clubs, Sports and Activities</t>
  </si>
  <si>
    <t>Substitute Teachers</t>
  </si>
  <si>
    <t>Substitute Classified Employees</t>
  </si>
  <si>
    <t xml:space="preserve">Sick Leave </t>
  </si>
  <si>
    <t>Programs/Activities that require Significant Local Enrichment Funding</t>
  </si>
  <si>
    <t xml:space="preserve">Elementary Dual Language </t>
  </si>
  <si>
    <t>Additional Teacher Work Days</t>
  </si>
  <si>
    <t>Additional Teacher Responsibility outside of Basic Education</t>
  </si>
  <si>
    <t xml:space="preserve">Cost of Additional State Mandated Health Benefits </t>
  </si>
  <si>
    <t>Transportation</t>
  </si>
  <si>
    <t>Mental Health Counseling Services</t>
  </si>
  <si>
    <t>Secondary Summer School</t>
  </si>
  <si>
    <t>Additional Guidance Counseling Services</t>
  </si>
  <si>
    <t>(Swedish and Friends of Youth)</t>
  </si>
  <si>
    <t>(7 certs and 2 Classified)</t>
  </si>
  <si>
    <t>Grad Specialists, Counselor Extended Days, FTE, ETC</t>
  </si>
  <si>
    <t>(IDEA)</t>
  </si>
  <si>
    <t>State funds only $615,000 in Cert Sub Costs</t>
  </si>
  <si>
    <t>State Funds $0</t>
  </si>
  <si>
    <t>Gibson EK (Competency Based High School)</t>
  </si>
  <si>
    <t xml:space="preserve">Staff above allocation for comparable class size </t>
  </si>
  <si>
    <t>Cost for lower class sizes and competency based work</t>
  </si>
  <si>
    <t>5 extra work days beyond what the state funds</t>
  </si>
  <si>
    <t>(Free Summer School for Credit Retrieval)</t>
  </si>
  <si>
    <t>Pre-K Summer School and Early Learning</t>
  </si>
  <si>
    <t>School Resource Officers and Director of Safety/Security</t>
  </si>
  <si>
    <t>State Funds 3.3 Nurse FTE District Wide</t>
  </si>
  <si>
    <t xml:space="preserve">Liberty High School Block Schedule Staffing </t>
  </si>
  <si>
    <t>Responsibilities outside of Basic Education</t>
  </si>
  <si>
    <t>Custodial and Maintenance Staff Costs</t>
  </si>
  <si>
    <t>Calendar Year 2019 Levy Amount</t>
  </si>
  <si>
    <t>Est. Fiscal Year 2019-20 Estimated Levy Amount</t>
  </si>
  <si>
    <t>Fall Collection</t>
  </si>
  <si>
    <t>Spring Collection</t>
  </si>
  <si>
    <t>Calendar Year 2020 Levy Amount</t>
  </si>
  <si>
    <t>Projected Costs for 2020-21</t>
  </si>
  <si>
    <t xml:space="preserve">Labor (Negotiated Increases) </t>
  </si>
  <si>
    <t>Inflation on Non-Labor Expenses</t>
  </si>
  <si>
    <t>Total</t>
  </si>
  <si>
    <t>New School Fixed Costs</t>
  </si>
  <si>
    <t>Increase in Enrichment Levy $$$  (2019-20 to 2020-21)</t>
  </si>
  <si>
    <t>Increase in Enrichment Levy $$$  (2020-21 to 2021-22)</t>
  </si>
  <si>
    <t>Projected Costs for 2021-2022</t>
  </si>
  <si>
    <t>Labor (Negotiated Increases &amp; Program Changes)</t>
  </si>
  <si>
    <t>(1st Year expense) coming from Fund Balance</t>
  </si>
  <si>
    <t xml:space="preserve">Instructional Coaches </t>
  </si>
  <si>
    <t>Behavior Intervention (K-8)</t>
  </si>
  <si>
    <t>Additional Staff for 7 period High School Day</t>
  </si>
  <si>
    <t>Cost of Additional Staff above State Allocation</t>
  </si>
  <si>
    <t>unfunded transportation costs</t>
  </si>
  <si>
    <t>Fiscal Year 2020-21 Estimated Levy Amount</t>
  </si>
  <si>
    <t>Fiscal Year 2021-2022 Estimated Levy Amount</t>
  </si>
  <si>
    <t>Proposed Calendar Year 2021 Levy Amount</t>
  </si>
  <si>
    <t>Authorized Calendar Year 2020 Levy Amount</t>
  </si>
  <si>
    <t>Proposed Calendar Year 2022 Levy Amount</t>
  </si>
  <si>
    <t>Increase in Enrichment Levy $$$  Over 2 Fiscal Years)</t>
  </si>
  <si>
    <t>Increase in Enrichment/Local Costs over 2 Fiscal Years</t>
  </si>
  <si>
    <t>Provide Professional Development for Teachers</t>
  </si>
  <si>
    <t>Additional Certs, Contract Services and Curriculum Creation</t>
  </si>
  <si>
    <t>State Mandated Health Benefit Increase</t>
  </si>
  <si>
    <t>Impact of 2 year Educational Programs and Operational Levy @ Board Revised Amounts</t>
  </si>
  <si>
    <t>Current Estimates for Large Levy Items</t>
  </si>
  <si>
    <t>Derived from current fund 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</si>
</sst>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0.0%"/>
    <numFmt numFmtId="167" formatCode="_(&quot;$&quot;* #,##0_);_(&quot;$&quot;* \(#,##0\);_(&quot;$&quot;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0" fillId="0" borderId="12" xfId="1" applyNumberFormat="1" applyFont="1" applyBorder="1"/>
    <xf numFmtId="0" fontId="0" fillId="0" borderId="0" xfId="0" applyBorder="1"/>
    <xf numFmtId="165" fontId="0" fillId="0" borderId="0" xfId="1" applyNumberFormat="1" applyFont="1" applyBorder="1"/>
    <xf numFmtId="166" fontId="0" fillId="0" borderId="0" xfId="2" applyNumberFormat="1" applyFont="1" applyBorder="1"/>
    <xf numFmtId="0" fontId="0" fillId="0" borderId="9" xfId="0" applyBorder="1"/>
    <xf numFmtId="0" fontId="0" fillId="0" borderId="12" xfId="0" applyBorder="1"/>
    <xf numFmtId="0" fontId="0" fillId="0" borderId="7" xfId="0" applyBorder="1" applyAlignment="1">
      <alignment wrapText="1"/>
    </xf>
    <xf numFmtId="0" fontId="3" fillId="0" borderId="6" xfId="0" applyFont="1" applyBorder="1"/>
    <xf numFmtId="165" fontId="3" fillId="0" borderId="0" xfId="1" applyNumberFormat="1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0" borderId="4" xfId="0" applyFont="1" applyBorder="1"/>
    <xf numFmtId="167" fontId="2" fillId="3" borderId="0" xfId="0" applyNumberFormat="1" applyFont="1" applyFill="1" applyBorder="1"/>
    <xf numFmtId="167" fontId="2" fillId="3" borderId="13" xfId="0" applyNumberFormat="1" applyFont="1" applyFill="1" applyBorder="1"/>
    <xf numFmtId="165" fontId="2" fillId="3" borderId="13" xfId="0" applyNumberFormat="1" applyFont="1" applyFill="1" applyBorder="1"/>
    <xf numFmtId="0" fontId="0" fillId="0" borderId="10" xfId="0" applyBorder="1"/>
    <xf numFmtId="0" fontId="0" fillId="0" borderId="14" xfId="0" applyBorder="1"/>
    <xf numFmtId="0" fontId="2" fillId="3" borderId="14" xfId="0" applyFont="1" applyFill="1" applyBorder="1" applyAlignment="1">
      <alignment horizontal="center"/>
    </xf>
    <xf numFmtId="5" fontId="2" fillId="3" borderId="14" xfId="1" applyNumberFormat="1" applyFont="1" applyFill="1" applyBorder="1" applyAlignment="1">
      <alignment horizontal="center"/>
    </xf>
    <xf numFmtId="0" fontId="0" fillId="0" borderId="11" xfId="0" applyBorder="1"/>
    <xf numFmtId="5" fontId="4" fillId="0" borderId="14" xfId="0" applyNumberFormat="1" applyFont="1" applyBorder="1"/>
    <xf numFmtId="165" fontId="0" fillId="0" borderId="13" xfId="1" applyNumberFormat="1" applyFont="1" applyBorder="1"/>
    <xf numFmtId="0" fontId="5" fillId="0" borderId="0" xfId="0" applyFont="1"/>
    <xf numFmtId="0" fontId="6" fillId="0" borderId="14" xfId="0" applyFont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9"/>
  <sheetViews>
    <sheetView tabSelected="1" topLeftCell="A25" workbookViewId="0">
      <selection activeCell="H58" sqref="H58"/>
    </sheetView>
  </sheetViews>
  <sheetFormatPr defaultRowHeight="15" x14ac:dyDescent="0.25"/>
  <cols>
    <col min="2" max="2" width="61.7109375" customWidth="1"/>
    <col min="3" max="3" width="35.140625" customWidth="1"/>
    <col min="4" max="4" width="54.140625" customWidth="1"/>
  </cols>
  <sheetData>
    <row r="1" spans="2:4" ht="18.75" x14ac:dyDescent="0.3">
      <c r="B1" s="30" t="s">
        <v>69</v>
      </c>
    </row>
    <row r="2" spans="2:4" ht="15.75" thickBot="1" x14ac:dyDescent="0.3"/>
    <row r="3" spans="2:4" ht="41.25" customHeight="1" thickBot="1" x14ac:dyDescent="0.3">
      <c r="B3" s="15" t="s">
        <v>12</v>
      </c>
      <c r="C3" s="16" t="s">
        <v>0</v>
      </c>
      <c r="D3" s="17" t="s">
        <v>1</v>
      </c>
    </row>
    <row r="4" spans="2:4" x14ac:dyDescent="0.25">
      <c r="B4" s="3"/>
      <c r="C4" s="7"/>
      <c r="D4" s="4"/>
    </row>
    <row r="5" spans="2:4" x14ac:dyDescent="0.25">
      <c r="B5" s="3" t="s">
        <v>2</v>
      </c>
      <c r="C5" s="8">
        <v>6100000</v>
      </c>
      <c r="D5" s="4" t="s">
        <v>24</v>
      </c>
    </row>
    <row r="6" spans="2:4" x14ac:dyDescent="0.25">
      <c r="B6" s="3" t="s">
        <v>18</v>
      </c>
      <c r="C6" s="8">
        <v>1250000</v>
      </c>
      <c r="D6" s="4" t="s">
        <v>21</v>
      </c>
    </row>
    <row r="7" spans="2:4" x14ac:dyDescent="0.25">
      <c r="B7" s="3" t="s">
        <v>35</v>
      </c>
      <c r="C7" s="8">
        <v>596250</v>
      </c>
      <c r="D7" s="4" t="s">
        <v>28</v>
      </c>
    </row>
    <row r="8" spans="2:4" x14ac:dyDescent="0.25">
      <c r="B8" s="3" t="s">
        <v>19</v>
      </c>
      <c r="C8" s="8">
        <v>225000</v>
      </c>
      <c r="D8" s="4" t="s">
        <v>31</v>
      </c>
    </row>
    <row r="9" spans="2:4" x14ac:dyDescent="0.25">
      <c r="B9" s="3" t="s">
        <v>20</v>
      </c>
      <c r="C9" s="8">
        <v>1200000</v>
      </c>
      <c r="D9" s="4" t="s">
        <v>23</v>
      </c>
    </row>
    <row r="10" spans="2:4" x14ac:dyDescent="0.25">
      <c r="B10" s="3" t="s">
        <v>3</v>
      </c>
      <c r="C10" s="8">
        <v>2300000</v>
      </c>
      <c r="D10" s="4" t="s">
        <v>54</v>
      </c>
    </row>
    <row r="11" spans="2:4" x14ac:dyDescent="0.25">
      <c r="B11" s="3" t="s">
        <v>4</v>
      </c>
      <c r="C11" s="8">
        <v>994000</v>
      </c>
      <c r="D11" s="4" t="s">
        <v>22</v>
      </c>
    </row>
    <row r="12" spans="2:4" x14ac:dyDescent="0.25">
      <c r="B12" s="3" t="s">
        <v>27</v>
      </c>
      <c r="C12" s="8">
        <v>700000</v>
      </c>
      <c r="D12" s="4" t="s">
        <v>29</v>
      </c>
    </row>
    <row r="13" spans="2:4" x14ac:dyDescent="0.25">
      <c r="B13" s="3" t="s">
        <v>53</v>
      </c>
      <c r="C13" s="8">
        <v>1200000</v>
      </c>
      <c r="D13" s="4" t="s">
        <v>65</v>
      </c>
    </row>
    <row r="14" spans="2:4" x14ac:dyDescent="0.25">
      <c r="B14" s="3" t="s">
        <v>32</v>
      </c>
      <c r="C14" s="8">
        <v>250000</v>
      </c>
      <c r="D14" s="4"/>
    </row>
    <row r="15" spans="2:4" x14ac:dyDescent="0.25">
      <c r="B15" s="3" t="s">
        <v>33</v>
      </c>
      <c r="C15" s="8">
        <v>519000</v>
      </c>
      <c r="D15" s="12"/>
    </row>
    <row r="16" spans="2:4" x14ac:dyDescent="0.25">
      <c r="B16" s="3" t="s">
        <v>5</v>
      </c>
      <c r="C16" s="8">
        <v>1800000</v>
      </c>
      <c r="D16" s="4" t="s">
        <v>34</v>
      </c>
    </row>
    <row r="17" spans="2:4" x14ac:dyDescent="0.25">
      <c r="B17" s="3" t="s">
        <v>13</v>
      </c>
      <c r="C17" s="8">
        <v>375000</v>
      </c>
      <c r="D17" s="4" t="s">
        <v>66</v>
      </c>
    </row>
    <row r="18" spans="2:4" x14ac:dyDescent="0.25">
      <c r="B18" s="3" t="s">
        <v>6</v>
      </c>
      <c r="C18" s="8">
        <v>680000</v>
      </c>
      <c r="D18" s="4"/>
    </row>
    <row r="19" spans="2:4" x14ac:dyDescent="0.25">
      <c r="B19" s="3" t="s">
        <v>7</v>
      </c>
      <c r="C19" s="8">
        <v>3105000</v>
      </c>
      <c r="D19" s="4" t="s">
        <v>55</v>
      </c>
    </row>
    <row r="20" spans="2:4" x14ac:dyDescent="0.25">
      <c r="B20" s="3" t="s">
        <v>8</v>
      </c>
      <c r="C20" s="8">
        <v>4600000</v>
      </c>
      <c r="D20" s="4"/>
    </row>
    <row r="21" spans="2:4" x14ac:dyDescent="0.25">
      <c r="B21" s="3" t="s">
        <v>9</v>
      </c>
      <c r="C21" s="8">
        <v>2200000</v>
      </c>
      <c r="D21" s="4" t="s">
        <v>25</v>
      </c>
    </row>
    <row r="22" spans="2:4" x14ac:dyDescent="0.25">
      <c r="B22" s="3" t="s">
        <v>10</v>
      </c>
      <c r="C22" s="8">
        <v>1122000</v>
      </c>
      <c r="D22" s="4" t="s">
        <v>26</v>
      </c>
    </row>
    <row r="23" spans="2:4" x14ac:dyDescent="0.25">
      <c r="B23" s="3" t="s">
        <v>11</v>
      </c>
      <c r="C23" s="8">
        <v>825000</v>
      </c>
      <c r="D23" s="4" t="s">
        <v>26</v>
      </c>
    </row>
    <row r="24" spans="2:4" x14ac:dyDescent="0.25">
      <c r="B24" s="3" t="s">
        <v>14</v>
      </c>
      <c r="C24" s="8">
        <v>3820000</v>
      </c>
      <c r="D24" s="4" t="s">
        <v>30</v>
      </c>
    </row>
    <row r="25" spans="2:4" x14ac:dyDescent="0.25">
      <c r="B25" s="3" t="s">
        <v>15</v>
      </c>
      <c r="C25" s="8">
        <v>5580000</v>
      </c>
      <c r="D25" s="4" t="s">
        <v>36</v>
      </c>
    </row>
    <row r="26" spans="2:4" x14ac:dyDescent="0.25">
      <c r="B26" s="3" t="s">
        <v>37</v>
      </c>
      <c r="C26" s="8">
        <v>2600000</v>
      </c>
      <c r="D26" s="4" t="s">
        <v>56</v>
      </c>
    </row>
    <row r="27" spans="2:4" x14ac:dyDescent="0.25">
      <c r="B27" s="13" t="s">
        <v>16</v>
      </c>
      <c r="C27" s="14">
        <v>2900000</v>
      </c>
      <c r="D27" s="4" t="s">
        <v>52</v>
      </c>
    </row>
    <row r="28" spans="2:4" ht="15.75" thickBot="1" x14ac:dyDescent="0.3">
      <c r="B28" s="5" t="s">
        <v>17</v>
      </c>
      <c r="C28" s="29">
        <v>725000</v>
      </c>
      <c r="D28" s="10" t="s">
        <v>57</v>
      </c>
    </row>
    <row r="29" spans="2:4" x14ac:dyDescent="0.25">
      <c r="B29" s="7"/>
      <c r="C29" s="7"/>
      <c r="D29" s="7"/>
    </row>
    <row r="30" spans="2:4" ht="15.75" thickBot="1" x14ac:dyDescent="0.3">
      <c r="B30" s="7"/>
      <c r="C30" s="7"/>
      <c r="D30" s="7"/>
    </row>
    <row r="31" spans="2:4" ht="15.75" thickBot="1" x14ac:dyDescent="0.3">
      <c r="B31" s="19" t="s">
        <v>68</v>
      </c>
      <c r="C31" s="11"/>
      <c r="D31" s="2"/>
    </row>
    <row r="32" spans="2:4" x14ac:dyDescent="0.25">
      <c r="B32" s="1" t="s">
        <v>42</v>
      </c>
      <c r="C32" s="6">
        <v>44900000</v>
      </c>
      <c r="D32" s="23"/>
    </row>
    <row r="33" spans="2:4" x14ac:dyDescent="0.25">
      <c r="B33" s="3" t="s">
        <v>38</v>
      </c>
      <c r="C33" s="8">
        <v>36300000</v>
      </c>
      <c r="D33" s="24"/>
    </row>
    <row r="34" spans="2:4" ht="15.75" thickBot="1" x14ac:dyDescent="0.3">
      <c r="B34" s="5" t="s">
        <v>39</v>
      </c>
      <c r="C34" s="21">
        <f>(C33*C36)+(C32*C37)</f>
        <v>40633500</v>
      </c>
      <c r="D34" s="24"/>
    </row>
    <row r="35" spans="2:4" x14ac:dyDescent="0.25">
      <c r="B35" s="3"/>
      <c r="C35" s="7"/>
      <c r="D35" s="24"/>
    </row>
    <row r="36" spans="2:4" hidden="1" x14ac:dyDescent="0.25">
      <c r="B36" s="3" t="s">
        <v>40</v>
      </c>
      <c r="C36" s="9">
        <v>0.47</v>
      </c>
      <c r="D36" s="24"/>
    </row>
    <row r="37" spans="2:4" hidden="1" x14ac:dyDescent="0.25">
      <c r="B37" s="3" t="s">
        <v>41</v>
      </c>
      <c r="C37" s="9">
        <v>0.52500000000000002</v>
      </c>
      <c r="D37" s="24"/>
    </row>
    <row r="38" spans="2:4" x14ac:dyDescent="0.25">
      <c r="B38" s="3"/>
      <c r="C38" s="7"/>
      <c r="D38" s="24"/>
    </row>
    <row r="39" spans="2:4" x14ac:dyDescent="0.25">
      <c r="B39" s="3" t="s">
        <v>60</v>
      </c>
      <c r="C39" s="8">
        <v>49850000</v>
      </c>
      <c r="D39" s="25" t="s">
        <v>48</v>
      </c>
    </row>
    <row r="40" spans="2:4" x14ac:dyDescent="0.25">
      <c r="B40" s="3" t="s">
        <v>61</v>
      </c>
      <c r="C40" s="8">
        <v>44900000</v>
      </c>
      <c r="D40" s="26">
        <f>C41-C34</f>
        <v>6640750</v>
      </c>
    </row>
    <row r="41" spans="2:4" x14ac:dyDescent="0.25">
      <c r="B41" s="3" t="s">
        <v>58</v>
      </c>
      <c r="C41" s="20">
        <f>(C40*C43)+(C39*C44)</f>
        <v>47274250</v>
      </c>
      <c r="D41" s="24"/>
    </row>
    <row r="42" spans="2:4" x14ac:dyDescent="0.25">
      <c r="B42" s="3"/>
      <c r="C42" s="7"/>
      <c r="D42" s="24"/>
    </row>
    <row r="43" spans="2:4" hidden="1" x14ac:dyDescent="0.25">
      <c r="B43" s="3" t="s">
        <v>40</v>
      </c>
      <c r="C43" s="9">
        <v>0.47</v>
      </c>
      <c r="D43" s="24"/>
    </row>
    <row r="44" spans="2:4" hidden="1" x14ac:dyDescent="0.25">
      <c r="B44" s="3" t="s">
        <v>41</v>
      </c>
      <c r="C44" s="9">
        <v>0.52500000000000002</v>
      </c>
      <c r="D44" s="24"/>
    </row>
    <row r="45" spans="2:4" x14ac:dyDescent="0.25">
      <c r="B45" s="3" t="s">
        <v>62</v>
      </c>
      <c r="C45" s="8">
        <v>54000000</v>
      </c>
      <c r="D45" s="25" t="s">
        <v>49</v>
      </c>
    </row>
    <row r="46" spans="2:4" x14ac:dyDescent="0.25">
      <c r="B46" s="3" t="s">
        <v>60</v>
      </c>
      <c r="C46" s="8">
        <f>C39</f>
        <v>49850000</v>
      </c>
      <c r="D46" s="26">
        <f>C47-C41</f>
        <v>4505250</v>
      </c>
    </row>
    <row r="47" spans="2:4" x14ac:dyDescent="0.25">
      <c r="B47" s="3" t="s">
        <v>59</v>
      </c>
      <c r="C47" s="20">
        <f>(C46*C49)+(C45*C50)</f>
        <v>51779500</v>
      </c>
      <c r="D47" s="24"/>
    </row>
    <row r="48" spans="2:4" x14ac:dyDescent="0.25">
      <c r="B48" s="3"/>
      <c r="C48" s="7"/>
      <c r="D48" s="24"/>
    </row>
    <row r="49" spans="2:4" hidden="1" x14ac:dyDescent="0.25">
      <c r="B49" s="3" t="s">
        <v>40</v>
      </c>
      <c r="C49" s="9">
        <v>0.47</v>
      </c>
      <c r="D49" s="24"/>
    </row>
    <row r="50" spans="2:4" hidden="1" x14ac:dyDescent="0.25">
      <c r="B50" s="3" t="s">
        <v>41</v>
      </c>
      <c r="C50" s="9">
        <v>0.52500000000000002</v>
      </c>
      <c r="D50" s="24"/>
    </row>
    <row r="51" spans="2:4" hidden="1" x14ac:dyDescent="0.25">
      <c r="B51" s="3"/>
      <c r="C51" s="7"/>
      <c r="D51" s="24"/>
    </row>
    <row r="52" spans="2:4" x14ac:dyDescent="0.25">
      <c r="B52" s="3"/>
      <c r="C52" s="7"/>
      <c r="D52" s="25" t="s">
        <v>63</v>
      </c>
    </row>
    <row r="53" spans="2:4" x14ac:dyDescent="0.25">
      <c r="B53" s="3"/>
      <c r="C53" s="7"/>
      <c r="D53" s="26">
        <f>SUM(D40,D46)</f>
        <v>11146000</v>
      </c>
    </row>
    <row r="54" spans="2:4" ht="15.75" thickBot="1" x14ac:dyDescent="0.3">
      <c r="B54" s="3"/>
      <c r="C54" s="7"/>
      <c r="D54" s="24"/>
    </row>
    <row r="55" spans="2:4" x14ac:dyDescent="0.25">
      <c r="B55" s="19" t="s">
        <v>43</v>
      </c>
      <c r="C55" s="11"/>
      <c r="D55" s="24"/>
    </row>
    <row r="56" spans="2:4" x14ac:dyDescent="0.25">
      <c r="B56" s="3" t="s">
        <v>44</v>
      </c>
      <c r="C56" s="8">
        <v>5200000</v>
      </c>
      <c r="D56" s="24"/>
    </row>
    <row r="57" spans="2:4" x14ac:dyDescent="0.25">
      <c r="B57" s="3" t="s">
        <v>45</v>
      </c>
      <c r="C57" s="8">
        <v>1500000</v>
      </c>
      <c r="D57" s="24"/>
    </row>
    <row r="58" spans="2:4" x14ac:dyDescent="0.25">
      <c r="B58" s="3" t="s">
        <v>67</v>
      </c>
      <c r="C58" s="8">
        <v>1100000</v>
      </c>
      <c r="D58" s="24"/>
    </row>
    <row r="59" spans="2:4" x14ac:dyDescent="0.25">
      <c r="B59" s="3" t="s">
        <v>47</v>
      </c>
      <c r="C59" s="8">
        <v>1500000</v>
      </c>
      <c r="D59" s="24"/>
    </row>
    <row r="60" spans="2:4" x14ac:dyDescent="0.25">
      <c r="B60" s="3"/>
      <c r="C60" s="7"/>
      <c r="D60" s="24"/>
    </row>
    <row r="61" spans="2:4" ht="15.75" thickBot="1" x14ac:dyDescent="0.3">
      <c r="B61" s="18" t="s">
        <v>46</v>
      </c>
      <c r="C61" s="22">
        <f>SUM(C56:C59)</f>
        <v>9300000</v>
      </c>
      <c r="D61" s="24"/>
    </row>
    <row r="62" spans="2:4" x14ac:dyDescent="0.25">
      <c r="B62" s="3"/>
      <c r="C62" s="7"/>
      <c r="D62" s="25" t="s">
        <v>64</v>
      </c>
    </row>
    <row r="63" spans="2:4" ht="15.75" thickBot="1" x14ac:dyDescent="0.3">
      <c r="B63" s="3"/>
      <c r="C63" s="7"/>
      <c r="D63" s="26">
        <f>SUM(C61,C69)</f>
        <v>14800000</v>
      </c>
    </row>
    <row r="64" spans="2:4" x14ac:dyDescent="0.25">
      <c r="B64" s="19" t="s">
        <v>50</v>
      </c>
      <c r="C64" s="11"/>
      <c r="D64" s="24"/>
    </row>
    <row r="65" spans="2:4" x14ac:dyDescent="0.25">
      <c r="B65" s="3" t="s">
        <v>51</v>
      </c>
      <c r="C65" s="8">
        <v>4000000</v>
      </c>
      <c r="D65" s="31" t="s">
        <v>70</v>
      </c>
    </row>
    <row r="66" spans="2:4" x14ac:dyDescent="0.25">
      <c r="B66" s="3" t="s">
        <v>45</v>
      </c>
      <c r="C66" s="8">
        <v>1500000</v>
      </c>
      <c r="D66" s="28">
        <f>D53-D63</f>
        <v>-3654000</v>
      </c>
    </row>
    <row r="67" spans="2:4" x14ac:dyDescent="0.25">
      <c r="B67" s="3"/>
      <c r="C67" s="8"/>
      <c r="D67" s="28"/>
    </row>
    <row r="68" spans="2:4" x14ac:dyDescent="0.25">
      <c r="B68" s="3"/>
      <c r="C68" s="7"/>
      <c r="D68" s="24"/>
    </row>
    <row r="69" spans="2:4" ht="15.75" thickBot="1" x14ac:dyDescent="0.3">
      <c r="B69" s="18" t="s">
        <v>46</v>
      </c>
      <c r="C69" s="22">
        <f>SUM(C65:C66)</f>
        <v>5500000</v>
      </c>
      <c r="D69" s="27"/>
    </row>
  </sheetData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Board Revised</vt:lpstr>
      <vt:lpstr>'Board Revised'!Print_Area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Kuper, Jacob    AD-Staff</dc:creator>
  <cp:lastModifiedBy>Egan, Elizabeth</cp:lastModifiedBy>
  <cp:lastPrinted>2019-09-05T18:53:48Z</cp:lastPrinted>
  <dcterms:created xsi:type="dcterms:W3CDTF">2019-05-28T19:14:45Z</dcterms:created>
  <dcterms:modified xsi:type="dcterms:W3CDTF">2019-10-03T19:51:57Z</dcterms:modified>
</cp:coreProperties>
</file>